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hase 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<sst xmlns="http://schemas.openxmlformats.org/spreadsheetml/2006/main" count="69" uniqueCount="53">
  <si>
    <t>TABLEAU DE SUIVI GASPILLAGE ALIMENTAIRE</t>
  </si>
  <si>
    <t>Phase 2</t>
  </si>
  <si>
    <t>DATE</t>
  </si>
  <si>
    <t>Jour 1</t>
  </si>
  <si>
    <t>Jour 2</t>
  </si>
  <si>
    <t>Jour 3</t>
  </si>
  <si>
    <t>Jour 4</t>
  </si>
  <si>
    <t>Jour 5</t>
  </si>
  <si>
    <t>Jour 6</t>
  </si>
  <si>
    <t>Jour 7</t>
  </si>
  <si>
    <t>Jour 8</t>
  </si>
  <si>
    <t>Menu</t>
  </si>
  <si>
    <t>Entrées</t>
  </si>
  <si>
    <t>Assortiment de charcuterie</t>
  </si>
  <si>
    <t>Viandes / Poissons</t>
  </si>
  <si>
    <t>pot au feu</t>
  </si>
  <si>
    <t>Légumes / Féculents</t>
  </si>
  <si>
    <t>lègumes/féculents</t>
  </si>
  <si>
    <t>Fromages</t>
  </si>
  <si>
    <t>yaourt nature ou yaourt aro, st nectaire, roitelet, st bricet, gouda</t>
  </si>
  <si>
    <t>Fruits</t>
  </si>
  <si>
    <t>Assortiment de Bavarois aux fruits ou fruit bio</t>
  </si>
  <si>
    <t>Effectif</t>
  </si>
  <si>
    <t>Nourriture 
produite en kg</t>
  </si>
  <si>
    <t>Déchets 
fin de service</t>
  </si>
  <si>
    <t>Entrées en kg</t>
  </si>
  <si>
    <t>Viande avec sauce kg</t>
  </si>
  <si>
    <t>Accompagnement en kg</t>
  </si>
  <si>
    <t>Dessert</t>
  </si>
  <si>
    <t>TOTAL</t>
  </si>
  <si>
    <t>Dechets bruts total en Kg
(poubelles non triées)</t>
  </si>
  <si>
    <t>Déchets 
non alimentaires</t>
  </si>
  <si>
    <t>Etc…</t>
  </si>
  <si>
    <t>Dechets nets total en Kg</t>
  </si>
  <si>
    <t>Dechets nets / Pers en Kg</t>
  </si>
  <si>
    <t>Gaspillage en € si plateau de 650 g et coût nourriture du plateau 1,80 en moyenne</t>
  </si>
  <si>
    <t>Exemple</t>
  </si>
  <si>
    <t xml:space="preserve"> barquettes 125 cc</t>
  </si>
  <si>
    <t xml:space="preserve"> assiette
 diam 10 cm</t>
  </si>
  <si>
    <t xml:space="preserve"> assiette
diam 12 cm</t>
  </si>
  <si>
    <t xml:space="preserve"> ramequin alu 135 cc</t>
  </si>
  <si>
    <t xml:space="preserve"> pot ind (creme
dessert, flan, mousse…)</t>
  </si>
  <si>
    <t xml:space="preserve"> os pintade</t>
  </si>
  <si>
    <t xml:space="preserve"> épluchure fruit
(ananas, bananes, pom…)</t>
  </si>
  <si>
    <t xml:space="preserve"> os côte de porc</t>
  </si>
  <si>
    <t>Quantité</t>
  </si>
  <si>
    <t>poids unitaire</t>
  </si>
  <si>
    <t>Total</t>
  </si>
  <si>
    <t>Total des dechets non alimentaires</t>
  </si>
  <si>
    <t>peaux pomelos</t>
  </si>
  <si>
    <t>pots de yaourt</t>
  </si>
  <si>
    <t>emballages fromage</t>
  </si>
  <si>
    <t>serviettes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</si>
</sst>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"/>
  </numFmts>
  <fonts count="26"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137">
    <xf numFmtId="0" fontId="0" fillId="0" borderId="0" xfId="0" applyAlignment="1">
      <alignment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164" fontId="2" fillId="20" borderId="12" xfId="0" applyNumberFormat="1" applyFont="1" applyFill="1" applyBorder="1" applyAlignment="1" applyProtection="1">
      <alignment horizontal="center" vertical="center"/>
      <protection/>
    </xf>
    <xf numFmtId="0" fontId="3" fillId="20" borderId="13" xfId="0" applyFont="1" applyFill="1" applyBorder="1" applyAlignment="1" applyProtection="1">
      <alignment horizontal="left" vertical="center"/>
      <protection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0" borderId="13" xfId="0" applyFont="1" applyFill="1" applyBorder="1" applyAlignment="1" applyProtection="1">
      <alignment horizontal="center" vertical="center" wrapText="1"/>
      <protection/>
    </xf>
    <xf numFmtId="0" fontId="3" fillId="20" borderId="14" xfId="0" applyFont="1" applyFill="1" applyBorder="1" applyAlignment="1" applyProtection="1">
      <alignment horizontal="center" vertical="center" wrapText="1"/>
      <protection/>
    </xf>
    <xf numFmtId="0" fontId="3" fillId="20" borderId="13" xfId="0" applyFont="1" applyFill="1" applyBorder="1" applyAlignment="1" applyProtection="1">
      <alignment horizontal="center" vertical="center"/>
      <protection/>
    </xf>
    <xf numFmtId="2" fontId="8" fillId="2" borderId="15" xfId="0" applyNumberFormat="1" applyFont="1" applyFill="1" applyBorder="1" applyAlignment="1" applyProtection="1">
      <alignment horizontal="center" vertical="center"/>
      <protection/>
    </xf>
    <xf numFmtId="0" fontId="3" fillId="25" borderId="15" xfId="0" applyFont="1" applyFill="1" applyBorder="1" applyAlignment="1" applyProtection="1">
      <alignment horizontal="center" vertical="center"/>
      <protection/>
    </xf>
    <xf numFmtId="165" fontId="3" fillId="25" borderId="15" xfId="0" applyNumberFormat="1" applyFont="1" applyFill="1" applyBorder="1" applyAlignment="1" applyProtection="1">
      <alignment horizontal="center" vertical="center"/>
      <protection/>
    </xf>
    <xf numFmtId="0" fontId="3" fillId="25" borderId="16" xfId="0" applyFont="1" applyFill="1" applyBorder="1" applyAlignment="1" applyProtection="1">
      <alignment horizontal="center" vertical="center"/>
      <protection/>
    </xf>
    <xf numFmtId="165" fontId="3" fillId="25" borderId="17" xfId="0" applyNumberFormat="1" applyFont="1" applyFill="1" applyBorder="1" applyAlignment="1" applyProtection="1">
      <alignment horizontal="center" vertical="center"/>
      <protection/>
    </xf>
    <xf numFmtId="2" fontId="3" fillId="2" borderId="12" xfId="0" applyNumberFormat="1" applyFont="1" applyFill="1" applyBorder="1" applyAlignment="1" applyProtection="1">
      <alignment horizontal="center" vertical="center"/>
      <protection/>
    </xf>
    <xf numFmtId="0" fontId="3" fillId="25" borderId="18" xfId="0" applyFont="1" applyFill="1" applyBorder="1" applyAlignment="1" applyProtection="1">
      <alignment horizontal="center" vertical="center"/>
      <protection/>
    </xf>
    <xf numFmtId="2" fontId="3" fillId="2" borderId="15" xfId="0" applyNumberFormat="1" applyFont="1" applyFill="1" applyBorder="1" applyAlignment="1" applyProtection="1">
      <alignment horizontal="center" vertical="center"/>
      <protection/>
    </xf>
    <xf numFmtId="0" fontId="3" fillId="24" borderId="19" xfId="0" applyFont="1" applyFill="1" applyBorder="1" applyAlignment="1" applyProtection="1">
      <alignment horizontal="center" vertical="center"/>
      <protection locked="0"/>
    </xf>
    <xf numFmtId="0" fontId="3" fillId="24" borderId="2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165" fontId="3" fillId="25" borderId="21" xfId="0" applyNumberFormat="1" applyFont="1" applyFill="1" applyBorder="1" applyAlignment="1" applyProtection="1">
      <alignment horizontal="center" vertical="center"/>
      <protection/>
    </xf>
    <xf numFmtId="2" fontId="8" fillId="2" borderId="22" xfId="0" applyNumberFormat="1" applyFont="1" applyFill="1" applyBorder="1" applyAlignment="1" applyProtection="1">
      <alignment horizontal="center" vertical="center"/>
      <protection/>
    </xf>
    <xf numFmtId="0" fontId="3" fillId="25" borderId="23" xfId="0" applyFont="1" applyFill="1" applyBorder="1" applyAlignment="1" applyProtection="1">
      <alignment horizontal="center" vertical="center"/>
      <protection/>
    </xf>
    <xf numFmtId="0" fontId="9" fillId="20" borderId="23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left" wrapText="1"/>
      <protection locked="0"/>
    </xf>
    <xf numFmtId="0" fontId="3" fillId="24" borderId="24" xfId="0" applyFont="1" applyFill="1" applyBorder="1" applyAlignment="1" applyProtection="1">
      <alignment horizontal="left" wrapText="1"/>
      <protection locked="0"/>
    </xf>
    <xf numFmtId="0" fontId="3" fillId="2" borderId="16" xfId="0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horizontal="center" vertical="center"/>
      <protection/>
    </xf>
    <xf numFmtId="0" fontId="3" fillId="2" borderId="15" xfId="0" applyNumberFormat="1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0" fontId="3" fillId="2" borderId="26" xfId="0" applyFont="1" applyFill="1" applyBorder="1" applyAlignment="1" applyProtection="1">
      <alignment horizontal="center" vertical="center"/>
      <protection/>
    </xf>
    <xf numFmtId="0" fontId="3" fillId="24" borderId="27" xfId="0" applyFont="1" applyFill="1" applyBorder="1" applyAlignment="1" applyProtection="1">
      <alignment horizontal="left" wrapText="1"/>
      <protection locked="0"/>
    </xf>
    <xf numFmtId="0" fontId="3" fillId="24" borderId="28" xfId="0" applyFont="1" applyFill="1" applyBorder="1" applyAlignment="1" applyProtection="1">
      <alignment horizontal="left" wrapText="1"/>
      <protection locked="0"/>
    </xf>
    <xf numFmtId="0" fontId="3" fillId="20" borderId="29" xfId="0" applyNumberFormat="1" applyFont="1" applyFill="1" applyBorder="1" applyAlignment="1" applyProtection="1">
      <alignment horizontal="center" vertical="center"/>
      <protection/>
    </xf>
    <xf numFmtId="0" fontId="3" fillId="20" borderId="30" xfId="0" applyFont="1" applyFill="1" applyBorder="1" applyAlignment="1" applyProtection="1">
      <alignment horizontal="center" vertical="center"/>
      <protection/>
    </xf>
    <xf numFmtId="0" fontId="3" fillId="20" borderId="27" xfId="0" applyFont="1" applyFill="1" applyBorder="1" applyAlignment="1" applyProtection="1">
      <alignment horizontal="center" vertical="center"/>
      <protection/>
    </xf>
    <xf numFmtId="0" fontId="1" fillId="20" borderId="22" xfId="0" applyFont="1" applyFill="1" applyBorder="1" applyAlignment="1" applyProtection="1">
      <alignment horizontal="center" vertical="center"/>
      <protection/>
    </xf>
    <xf numFmtId="0" fontId="1" fillId="20" borderId="12" xfId="0" applyFont="1" applyFill="1" applyBorder="1" applyAlignment="1" applyProtection="1">
      <alignment horizontal="center" vertical="center"/>
      <protection/>
    </xf>
    <xf numFmtId="0" fontId="1" fillId="20" borderId="29" xfId="0" applyFont="1" applyFill="1" applyBorder="1" applyAlignment="1" applyProtection="1">
      <alignment horizontal="center" vertical="center"/>
      <protection/>
    </xf>
    <xf numFmtId="164" fontId="2" fillId="20" borderId="23" xfId="0" applyNumberFormat="1" applyFont="1" applyFill="1" applyBorder="1" applyAlignment="1" applyProtection="1">
      <alignment horizontal="center" vertical="center"/>
      <protection/>
    </xf>
    <xf numFmtId="164" fontId="2" fillId="20" borderId="31" xfId="0" applyNumberFormat="1" applyFont="1" applyFill="1" applyBorder="1" applyAlignment="1" applyProtection="1">
      <alignment horizontal="center" vertical="center"/>
      <protection/>
    </xf>
    <xf numFmtId="164" fontId="2" fillId="20" borderId="32" xfId="0" applyNumberFormat="1" applyFont="1" applyFill="1" applyBorder="1" applyAlignment="1" applyProtection="1">
      <alignment horizontal="center" vertical="center"/>
      <protection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6" fillId="2" borderId="36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1" fillId="11" borderId="22" xfId="0" applyFont="1" applyFill="1" applyBorder="1" applyAlignment="1" applyProtection="1">
      <alignment horizontal="center" vertical="center"/>
      <protection/>
    </xf>
    <xf numFmtId="0" fontId="1" fillId="11" borderId="12" xfId="0" applyFont="1" applyFill="1" applyBorder="1" applyAlignment="1" applyProtection="1">
      <alignment horizontal="center" vertical="center"/>
      <protection/>
    </xf>
    <xf numFmtId="0" fontId="1" fillId="11" borderId="29" xfId="0" applyFont="1" applyFill="1" applyBorder="1" applyAlignment="1" applyProtection="1">
      <alignment horizontal="center" vertical="center"/>
      <protection/>
    </xf>
    <xf numFmtId="0" fontId="1" fillId="2" borderId="22" xfId="0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0" fontId="1" fillId="2" borderId="29" xfId="0" applyFont="1" applyFill="1" applyBorder="1" applyAlignment="1" applyProtection="1">
      <alignment horizontal="center" vertical="center"/>
      <protection/>
    </xf>
    <xf numFmtId="164" fontId="2" fillId="20" borderId="22" xfId="0" applyNumberFormat="1" applyFont="1" applyFill="1" applyBorder="1" applyAlignment="1" applyProtection="1">
      <alignment horizontal="center" vertical="center"/>
      <protection/>
    </xf>
    <xf numFmtId="164" fontId="2" fillId="20" borderId="12" xfId="0" applyNumberFormat="1" applyFont="1" applyFill="1" applyBorder="1" applyAlignment="1" applyProtection="1">
      <alignment horizontal="center" vertical="center"/>
      <protection/>
    </xf>
    <xf numFmtId="164" fontId="2" fillId="2" borderId="22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164" fontId="2" fillId="2" borderId="38" xfId="0" applyNumberFormat="1" applyFont="1" applyFill="1" applyBorder="1" applyAlignment="1" applyProtection="1">
      <alignment horizontal="center" vertical="center"/>
      <protection/>
    </xf>
    <xf numFmtId="164" fontId="2" fillId="2" borderId="37" xfId="0" applyNumberFormat="1" applyFont="1" applyFill="1" applyBorder="1" applyAlignment="1" applyProtection="1">
      <alignment horizontal="center" vertical="center"/>
      <protection/>
    </xf>
    <xf numFmtId="0" fontId="3" fillId="2" borderId="39" xfId="0" applyFont="1" applyFill="1" applyBorder="1" applyAlignment="1" applyProtection="1">
      <alignment horizontal="center" vertical="center" wrapText="1"/>
      <protection locked="0"/>
    </xf>
    <xf numFmtId="0" fontId="3" fillId="2" borderId="40" xfId="0" applyFont="1" applyFill="1" applyBorder="1" applyAlignment="1" applyProtection="1">
      <alignment horizontal="center" vertical="center" wrapText="1"/>
      <protection locked="0"/>
    </xf>
    <xf numFmtId="164" fontId="3" fillId="20" borderId="18" xfId="0" applyNumberFormat="1" applyFont="1" applyFill="1" applyBorder="1" applyAlignment="1" applyProtection="1">
      <alignment horizontal="center" vertical="center" wrapText="1"/>
      <protection/>
    </xf>
    <xf numFmtId="164" fontId="3" fillId="20" borderId="27" xfId="0" applyNumberFormat="1" applyFont="1" applyFill="1" applyBorder="1" applyAlignment="1" applyProtection="1">
      <alignment horizontal="center" vertical="center" wrapText="1"/>
      <protection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9" fillId="25" borderId="22" xfId="0" applyFont="1" applyFill="1" applyBorder="1" applyAlignment="1" applyProtection="1">
      <alignment horizontal="center" vertical="center" wrapText="1"/>
      <protection/>
    </xf>
    <xf numFmtId="0" fontId="9" fillId="25" borderId="12" xfId="0" applyFont="1" applyFill="1" applyBorder="1" applyAlignment="1" applyProtection="1">
      <alignment horizontal="center" vertical="center" wrapText="1"/>
      <protection/>
    </xf>
    <xf numFmtId="0" fontId="9" fillId="25" borderId="29" xfId="0" applyFont="1" applyFill="1" applyBorder="1" applyAlignment="1" applyProtection="1">
      <alignment horizontal="center" vertical="center" wrapText="1"/>
      <protection/>
    </xf>
    <xf numFmtId="164" fontId="3" fillId="20" borderId="21" xfId="0" applyNumberFormat="1" applyFont="1" applyFill="1" applyBorder="1" applyAlignment="1" applyProtection="1">
      <alignment horizontal="center" vertical="center" wrapText="1"/>
      <protection/>
    </xf>
    <xf numFmtId="164" fontId="3" fillId="20" borderId="41" xfId="0" applyNumberFormat="1" applyFont="1" applyFill="1" applyBorder="1" applyAlignment="1" applyProtection="1">
      <alignment horizontal="center" vertical="center" wrapText="1"/>
      <protection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164" fontId="3" fillId="20" borderId="33" xfId="0" applyNumberFormat="1" applyFont="1" applyFill="1" applyBorder="1" applyAlignment="1" applyProtection="1">
      <alignment horizontal="center" vertical="center" wrapText="1"/>
      <protection/>
    </xf>
    <xf numFmtId="164" fontId="3" fillId="20" borderId="42" xfId="0" applyNumberFormat="1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36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38" xfId="0" applyNumberFormat="1" applyFont="1" applyFill="1" applyBorder="1" applyAlignment="1" applyProtection="1">
      <alignment horizontal="center" vertical="center"/>
      <protection locked="0"/>
    </xf>
    <xf numFmtId="1" fontId="3" fillId="2" borderId="37" xfId="0" applyNumberFormat="1" applyFont="1" applyFill="1" applyBorder="1" applyAlignment="1" applyProtection="1">
      <alignment horizontal="center" vertical="center"/>
      <protection locked="0"/>
    </xf>
    <xf numFmtId="0" fontId="3" fillId="2" borderId="35" xfId="0" applyNumberFormat="1" applyFont="1" applyFill="1" applyBorder="1" applyAlignment="1" applyProtection="1">
      <alignment horizontal="center" vertical="center"/>
      <protection locked="0"/>
    </xf>
    <xf numFmtId="0" fontId="3" fillId="2" borderId="34" xfId="0" applyNumberFormat="1" applyFont="1" applyFill="1" applyBorder="1" applyAlignment="1" applyProtection="1">
      <alignment horizontal="center" vertical="center"/>
      <protection locked="0"/>
    </xf>
    <xf numFmtId="0" fontId="2" fillId="20" borderId="22" xfId="0" applyFont="1" applyFill="1" applyBorder="1" applyAlignment="1" applyProtection="1">
      <alignment horizontal="center" vertical="center"/>
      <protection/>
    </xf>
    <xf numFmtId="0" fontId="2" fillId="20" borderId="12" xfId="0" applyFont="1" applyFill="1" applyBorder="1" applyAlignment="1" applyProtection="1">
      <alignment horizontal="center" vertical="center"/>
      <protection/>
    </xf>
    <xf numFmtId="0" fontId="2" fillId="20" borderId="29" xfId="0" applyFont="1" applyFill="1" applyBorder="1" applyAlignment="1" applyProtection="1">
      <alignment horizontal="center" vertical="center"/>
      <protection/>
    </xf>
    <xf numFmtId="0" fontId="7" fillId="20" borderId="22" xfId="0" applyFont="1" applyFill="1" applyBorder="1" applyAlignment="1" applyProtection="1">
      <alignment horizontal="center" vertical="center" wrapText="1"/>
      <protection/>
    </xf>
    <xf numFmtId="0" fontId="7" fillId="20" borderId="12" xfId="0" applyFont="1" applyFill="1" applyBorder="1" applyAlignment="1" applyProtection="1">
      <alignment horizontal="center" vertical="center" wrapText="1"/>
      <protection/>
    </xf>
    <xf numFmtId="0" fontId="7" fillId="20" borderId="29" xfId="0" applyFont="1" applyFill="1" applyBorder="1" applyAlignment="1" applyProtection="1">
      <alignment horizontal="center" vertical="center" wrapText="1"/>
      <protection/>
    </xf>
    <xf numFmtId="0" fontId="3" fillId="2" borderId="38" xfId="0" applyNumberFormat="1" applyFont="1" applyFill="1" applyBorder="1" applyAlignment="1" applyProtection="1">
      <alignment horizontal="center" vertical="center"/>
      <protection locked="0"/>
    </xf>
    <xf numFmtId="0" fontId="3" fillId="2" borderId="37" xfId="0" applyNumberFormat="1" applyFont="1" applyFill="1" applyBorder="1" applyAlignment="1" applyProtection="1">
      <alignment horizontal="center" vertical="center"/>
      <protection locked="0"/>
    </xf>
    <xf numFmtId="0" fontId="8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37" xfId="0" applyNumberFormat="1" applyFont="1" applyFill="1" applyBorder="1" applyAlignment="1" applyProtection="1">
      <alignment horizontal="center" vertical="center"/>
      <protection locked="0"/>
    </xf>
    <xf numFmtId="1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2" borderId="43" xfId="0" applyNumberFormat="1" applyFont="1" applyFill="1" applyBorder="1" applyAlignment="1" applyProtection="1">
      <alignment horizontal="center" vertical="center"/>
      <protection locked="0"/>
    </xf>
    <xf numFmtId="0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0" fontId="8" fillId="2" borderId="29" xfId="0" applyNumberFormat="1" applyFont="1" applyFill="1" applyBorder="1" applyAlignment="1" applyProtection="1">
      <alignment horizontal="center" vertical="center"/>
      <protection/>
    </xf>
    <xf numFmtId="0" fontId="3" fillId="25" borderId="44" xfId="0" applyNumberFormat="1" applyFont="1" applyFill="1" applyBorder="1" applyAlignment="1" applyProtection="1">
      <alignment horizontal="center" vertical="center"/>
      <protection locked="0"/>
    </xf>
    <xf numFmtId="0" fontId="3" fillId="25" borderId="45" xfId="0" applyNumberFormat="1" applyFont="1" applyFill="1" applyBorder="1" applyAlignment="1" applyProtection="1">
      <alignment horizontal="center" vertical="center"/>
      <protection locked="0"/>
    </xf>
    <xf numFmtId="0" fontId="3" fillId="25" borderId="46" xfId="0" applyNumberFormat="1" applyFont="1" applyFill="1" applyBorder="1" applyAlignment="1" applyProtection="1">
      <alignment horizontal="center" vertical="center"/>
      <protection locked="0"/>
    </xf>
    <xf numFmtId="0" fontId="2" fillId="25" borderId="22" xfId="0" applyFont="1" applyFill="1" applyBorder="1" applyAlignment="1" applyProtection="1">
      <alignment horizontal="center" vertical="center"/>
      <protection/>
    </xf>
    <xf numFmtId="0" fontId="2" fillId="25" borderId="12" xfId="0" applyFont="1" applyFill="1" applyBorder="1" applyAlignment="1" applyProtection="1">
      <alignment horizontal="center" vertical="center"/>
      <protection/>
    </xf>
    <xf numFmtId="0" fontId="2" fillId="25" borderId="29" xfId="0" applyFont="1" applyFill="1" applyBorder="1" applyAlignment="1" applyProtection="1">
      <alignment horizontal="center" vertical="center"/>
      <protection/>
    </xf>
    <xf numFmtId="165" fontId="2" fillId="25" borderId="22" xfId="0" applyNumberFormat="1" applyFont="1" applyFill="1" applyBorder="1" applyAlignment="1" applyProtection="1">
      <alignment horizontal="center" vertical="center"/>
      <protection/>
    </xf>
    <xf numFmtId="165" fontId="2" fillId="25" borderId="12" xfId="0" applyNumberFormat="1" applyFont="1" applyFill="1" applyBorder="1" applyAlignment="1" applyProtection="1">
      <alignment horizontal="center" vertical="center"/>
      <protection/>
    </xf>
    <xf numFmtId="165" fontId="2" fillId="25" borderId="29" xfId="0" applyNumberFormat="1" applyFont="1" applyFill="1" applyBorder="1" applyAlignment="1" applyProtection="1">
      <alignment horizontal="center" vertical="center"/>
      <protection/>
    </xf>
    <xf numFmtId="2" fontId="7" fillId="20" borderId="22" xfId="0" applyNumberFormat="1" applyFont="1" applyFill="1" applyBorder="1" applyAlignment="1" applyProtection="1">
      <alignment horizontal="center" vertical="center" wrapText="1"/>
      <protection/>
    </xf>
    <xf numFmtId="2" fontId="7" fillId="20" borderId="12" xfId="0" applyNumberFormat="1" applyFont="1" applyFill="1" applyBorder="1" applyAlignment="1" applyProtection="1">
      <alignment horizontal="center" vertical="center" wrapText="1"/>
      <protection/>
    </xf>
    <xf numFmtId="2" fontId="7" fillId="20" borderId="29" xfId="0" applyNumberFormat="1" applyFont="1" applyFill="1" applyBorder="1" applyAlignment="1" applyProtection="1">
      <alignment horizontal="center" vertical="center" wrapText="1"/>
      <protection/>
    </xf>
    <xf numFmtId="0" fontId="3" fillId="2" borderId="33" xfId="0" applyNumberFormat="1" applyFont="1" applyFill="1" applyBorder="1" applyAlignment="1" applyProtection="1">
      <alignment horizontal="center" vertical="center"/>
      <protection locked="0"/>
    </xf>
    <xf numFmtId="0" fontId="2" fillId="20" borderId="44" xfId="0" applyFont="1" applyFill="1" applyBorder="1" applyAlignment="1" applyProtection="1">
      <alignment horizontal="center" vertical="center" wrapText="1"/>
      <protection/>
    </xf>
    <xf numFmtId="0" fontId="2" fillId="20" borderId="47" xfId="0" applyFont="1" applyFill="1" applyBorder="1" applyAlignment="1" applyProtection="1">
      <alignment horizontal="center" vertical="center" wrapText="1"/>
      <protection/>
    </xf>
    <xf numFmtId="0" fontId="2" fillId="20" borderId="31" xfId="0" applyFont="1" applyFill="1" applyBorder="1" applyAlignment="1" applyProtection="1">
      <alignment horizontal="center" vertical="center" wrapText="1"/>
      <protection/>
    </xf>
    <xf numFmtId="0" fontId="3" fillId="20" borderId="22" xfId="0" applyFont="1" applyFill="1" applyBorder="1" applyAlignment="1" applyProtection="1">
      <alignment horizontal="center" vertical="center" wrapText="1"/>
      <protection/>
    </xf>
    <xf numFmtId="0" fontId="3" fillId="20" borderId="29" xfId="0" applyFont="1" applyFill="1" applyBorder="1" applyAlignment="1" applyProtection="1">
      <alignment horizontal="center" vertical="center" wrapText="1"/>
      <protection/>
    </xf>
    <xf numFmtId="0" fontId="3" fillId="2" borderId="48" xfId="0" applyNumberFormat="1" applyFont="1" applyFill="1" applyBorder="1" applyAlignment="1" applyProtection="1">
      <alignment horizontal="center" vertical="center"/>
      <protection locked="0"/>
    </xf>
    <xf numFmtId="0" fontId="2" fillId="20" borderId="49" xfId="0" applyFont="1" applyFill="1" applyBorder="1" applyAlignment="1" applyProtection="1">
      <alignment horizontal="center" vertical="center" wrapText="1"/>
      <protection/>
    </xf>
    <xf numFmtId="0" fontId="2" fillId="20" borderId="50" xfId="0" applyFont="1" applyFill="1" applyBorder="1" applyAlignment="1" applyProtection="1">
      <alignment horizontal="center" vertical="center" wrapText="1"/>
      <protection/>
    </xf>
    <xf numFmtId="0" fontId="2" fillId="20" borderId="51" xfId="0" applyFont="1" applyFill="1" applyBorder="1" applyAlignment="1" applyProtection="1">
      <alignment horizontal="center" vertical="center" wrapText="1"/>
      <protection/>
    </xf>
    <xf numFmtId="0" fontId="8" fillId="20" borderId="22" xfId="0" applyFont="1" applyFill="1" applyBorder="1" applyAlignment="1" applyProtection="1">
      <alignment horizontal="center" vertical="center" wrapText="1"/>
      <protection/>
    </xf>
    <xf numFmtId="0" fontId="8" fillId="20" borderId="29" xfId="0" applyFont="1" applyFill="1" applyBorder="1" applyAlignment="1" applyProtection="1">
      <alignment horizontal="center" vertical="center" wrapText="1"/>
      <protection/>
    </xf>
    <xf numFmtId="0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20" borderId="35" xfId="0" applyFont="1" applyFill="1" applyBorder="1" applyAlignment="1" applyProtection="1">
      <alignment horizontal="center" vertical="center" wrapText="1"/>
      <protection/>
    </xf>
    <xf numFmtId="0" fontId="3" fillId="20" borderId="42" xfId="0" applyFont="1" applyFill="1" applyBorder="1" applyAlignment="1" applyProtection="1">
      <alignment horizontal="center" vertical="center" wrapText="1"/>
      <protection/>
    </xf>
    <xf numFmtId="0" fontId="3" fillId="20" borderId="36" xfId="0" applyFont="1" applyFill="1" applyBorder="1" applyAlignment="1" applyProtection="1">
      <alignment horizontal="center" vertical="center" wrapText="1"/>
      <protection/>
    </xf>
    <xf numFmtId="0" fontId="3" fillId="20" borderId="27" xfId="0" applyFont="1" applyFill="1" applyBorder="1" applyAlignment="1" applyProtection="1">
      <alignment horizontal="center" vertical="center" wrapText="1"/>
      <protection/>
    </xf>
    <xf numFmtId="0" fontId="3" fillId="20" borderId="43" xfId="0" applyFont="1" applyFill="1" applyBorder="1" applyAlignment="1" applyProtection="1">
      <alignment horizontal="center" vertical="center" wrapText="1"/>
      <protection/>
    </xf>
    <xf numFmtId="0" fontId="3" fillId="20" borderId="2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40">
      <selection activeCell="C51" sqref="C51"/>
    </sheetView>
  </sheetViews>
  <sheetFormatPr defaultColWidth="9.140625" defaultRowHeight="15"/>
  <cols>
    <col min="1" max="1" width="14.421875" style="2" customWidth="1"/>
    <col min="2" max="2" width="18.140625" style="2" customWidth="1"/>
    <col min="3" max="3" width="13.140625" style="2" customWidth="1"/>
    <col min="4" max="19" width="10.7109375" style="2" customWidth="1"/>
    <col min="20" max="20" width="10.8515625" style="2" customWidth="1"/>
    <col min="21" max="21" width="10.7109375" style="2" customWidth="1"/>
    <col min="22" max="16384" width="9.140625" style="2" customWidth="1"/>
  </cols>
  <sheetData>
    <row r="1" spans="1:21" ht="31.5" customHeight="1" thickBo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ht="31.5" customHeight="1" thickBot="1">
      <c r="A2" s="42"/>
      <c r="B2" s="43"/>
      <c r="C2" s="44"/>
      <c r="D2" s="59" t="s">
        <v>1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ht="21.75" customHeight="1" thickBot="1">
      <c r="A3" s="62" t="s">
        <v>2</v>
      </c>
      <c r="B3" s="63"/>
      <c r="C3" s="4"/>
      <c r="D3" s="64" t="s">
        <v>36</v>
      </c>
      <c r="E3" s="65"/>
      <c r="F3" s="66" t="s">
        <v>3</v>
      </c>
      <c r="G3" s="67"/>
      <c r="H3" s="66" t="s">
        <v>4</v>
      </c>
      <c r="I3" s="67"/>
      <c r="J3" s="66" t="s">
        <v>5</v>
      </c>
      <c r="K3" s="67"/>
      <c r="L3" s="66" t="s">
        <v>6</v>
      </c>
      <c r="M3" s="67"/>
      <c r="N3" s="66" t="s">
        <v>7</v>
      </c>
      <c r="O3" s="67"/>
      <c r="P3" s="66" t="s">
        <v>8</v>
      </c>
      <c r="Q3" s="67"/>
      <c r="R3" s="66" t="s">
        <v>9</v>
      </c>
      <c r="S3" s="67"/>
      <c r="T3" s="66" t="s">
        <v>10</v>
      </c>
      <c r="U3" s="67"/>
    </row>
    <row r="4" spans="1:21" ht="38.25" customHeight="1">
      <c r="A4" s="45" t="s">
        <v>11</v>
      </c>
      <c r="B4" s="81" t="s">
        <v>12</v>
      </c>
      <c r="C4" s="82"/>
      <c r="D4" s="48" t="s">
        <v>13</v>
      </c>
      <c r="E4" s="49"/>
      <c r="F4" s="50"/>
      <c r="G4" s="51"/>
      <c r="H4" s="50"/>
      <c r="I4" s="51"/>
      <c r="J4" s="50"/>
      <c r="K4" s="51"/>
      <c r="L4" s="50"/>
      <c r="M4" s="51"/>
      <c r="N4" s="50"/>
      <c r="O4" s="51"/>
      <c r="P4" s="50"/>
      <c r="Q4" s="51"/>
      <c r="R4" s="50"/>
      <c r="S4" s="51"/>
      <c r="T4" s="50"/>
      <c r="U4" s="51"/>
    </row>
    <row r="5" spans="1:21" ht="30.75" customHeight="1">
      <c r="A5" s="46"/>
      <c r="B5" s="70" t="s">
        <v>14</v>
      </c>
      <c r="C5" s="71"/>
      <c r="D5" s="54" t="s">
        <v>15</v>
      </c>
      <c r="E5" s="55"/>
      <c r="F5" s="83"/>
      <c r="G5" s="84"/>
      <c r="H5" s="83"/>
      <c r="I5" s="84"/>
      <c r="J5" s="83"/>
      <c r="K5" s="84"/>
      <c r="L5" s="83"/>
      <c r="M5" s="84"/>
      <c r="N5" s="83"/>
      <c r="O5" s="84"/>
      <c r="P5" s="83"/>
      <c r="Q5" s="84"/>
      <c r="R5" s="83"/>
      <c r="S5" s="84"/>
      <c r="T5" s="83"/>
      <c r="U5" s="84"/>
    </row>
    <row r="6" spans="1:21" ht="33.75" customHeight="1">
      <c r="A6" s="46"/>
      <c r="B6" s="70" t="s">
        <v>16</v>
      </c>
      <c r="C6" s="71"/>
      <c r="D6" s="54" t="s">
        <v>17</v>
      </c>
      <c r="E6" s="55"/>
      <c r="F6" s="52"/>
      <c r="G6" s="53"/>
      <c r="H6" s="52"/>
      <c r="I6" s="53"/>
      <c r="J6" s="52"/>
      <c r="K6" s="53"/>
      <c r="L6" s="52"/>
      <c r="M6" s="53"/>
      <c r="N6" s="52"/>
      <c r="O6" s="53"/>
      <c r="P6" s="52"/>
      <c r="Q6" s="53"/>
      <c r="R6" s="52"/>
      <c r="S6" s="53"/>
      <c r="T6" s="52"/>
      <c r="U6" s="53"/>
    </row>
    <row r="7" spans="1:21" ht="41.25" customHeight="1" thickBot="1">
      <c r="A7" s="46"/>
      <c r="B7" s="70" t="s">
        <v>18</v>
      </c>
      <c r="C7" s="71"/>
      <c r="D7" s="54" t="s">
        <v>19</v>
      </c>
      <c r="E7" s="55"/>
      <c r="F7" s="68"/>
      <c r="G7" s="69"/>
      <c r="H7" s="72"/>
      <c r="I7" s="73"/>
      <c r="J7" s="72"/>
      <c r="K7" s="73"/>
      <c r="L7" s="72"/>
      <c r="M7" s="73"/>
      <c r="N7" s="72"/>
      <c r="O7" s="73"/>
      <c r="P7" s="72"/>
      <c r="Q7" s="73"/>
      <c r="R7" s="72"/>
      <c r="S7" s="73"/>
      <c r="T7" s="72"/>
      <c r="U7" s="73"/>
    </row>
    <row r="8" spans="1:21" ht="25.5" customHeight="1" thickBot="1">
      <c r="A8" s="47"/>
      <c r="B8" s="77" t="s">
        <v>20</v>
      </c>
      <c r="C8" s="78"/>
      <c r="D8" s="79" t="s">
        <v>21</v>
      </c>
      <c r="E8" s="80"/>
      <c r="F8" s="68"/>
      <c r="G8" s="69"/>
      <c r="H8" s="68"/>
      <c r="I8" s="69"/>
      <c r="J8" s="68"/>
      <c r="K8" s="69"/>
      <c r="L8" s="68"/>
      <c r="M8" s="69"/>
      <c r="N8" s="68"/>
      <c r="O8" s="69"/>
      <c r="P8" s="68"/>
      <c r="Q8" s="69"/>
      <c r="R8" s="68"/>
      <c r="S8" s="69"/>
      <c r="T8" s="68"/>
      <c r="U8" s="69"/>
    </row>
    <row r="9" spans="1:21" ht="23.25" customHeight="1" thickBot="1">
      <c r="A9" s="91" t="s">
        <v>22</v>
      </c>
      <c r="B9" s="92"/>
      <c r="C9" s="93"/>
      <c r="D9" s="101">
        <v>655</v>
      </c>
      <c r="E9" s="88"/>
      <c r="F9" s="87"/>
      <c r="G9" s="88"/>
      <c r="H9" s="87"/>
      <c r="I9" s="88"/>
      <c r="J9" s="87"/>
      <c r="K9" s="88"/>
      <c r="L9" s="87"/>
      <c r="M9" s="88"/>
      <c r="N9" s="87"/>
      <c r="O9" s="88"/>
      <c r="P9" s="87"/>
      <c r="Q9" s="88"/>
      <c r="R9" s="87"/>
      <c r="S9" s="88"/>
      <c r="T9" s="87"/>
      <c r="U9" s="88"/>
    </row>
    <row r="10" spans="1:21" ht="27" customHeight="1" thickBot="1">
      <c r="A10" s="94" t="s">
        <v>23</v>
      </c>
      <c r="B10" s="95"/>
      <c r="C10" s="96"/>
      <c r="D10" s="99">
        <v>465.05</v>
      </c>
      <c r="E10" s="100"/>
      <c r="F10" s="97"/>
      <c r="G10" s="98"/>
      <c r="H10" s="97"/>
      <c r="I10" s="98"/>
      <c r="J10" s="97"/>
      <c r="K10" s="98"/>
      <c r="L10" s="97"/>
      <c r="M10" s="98"/>
      <c r="N10" s="97"/>
      <c r="O10" s="98"/>
      <c r="P10" s="97"/>
      <c r="Q10" s="98"/>
      <c r="R10" s="97"/>
      <c r="S10" s="98"/>
      <c r="T10" s="97"/>
      <c r="U10" s="98"/>
    </row>
    <row r="11" spans="1:21" ht="28.5" customHeight="1">
      <c r="A11" s="125" t="s">
        <v>24</v>
      </c>
      <c r="B11" s="131" t="s">
        <v>25</v>
      </c>
      <c r="C11" s="132"/>
      <c r="D11" s="118">
        <v>4</v>
      </c>
      <c r="E11" s="90"/>
      <c r="F11" s="89"/>
      <c r="G11" s="90"/>
      <c r="H11" s="89"/>
      <c r="I11" s="90"/>
      <c r="J11" s="89"/>
      <c r="K11" s="90"/>
      <c r="L11" s="89"/>
      <c r="M11" s="90"/>
      <c r="N11" s="89"/>
      <c r="O11" s="90"/>
      <c r="P11" s="89"/>
      <c r="Q11" s="90"/>
      <c r="R11" s="89"/>
      <c r="S11" s="90"/>
      <c r="T11" s="89"/>
      <c r="U11" s="90"/>
    </row>
    <row r="12" spans="1:21" ht="25.5" customHeight="1">
      <c r="A12" s="126"/>
      <c r="B12" s="133" t="s">
        <v>26</v>
      </c>
      <c r="C12" s="134"/>
      <c r="D12" s="130">
        <v>5.2</v>
      </c>
      <c r="E12" s="86"/>
      <c r="F12" s="85"/>
      <c r="G12" s="86"/>
      <c r="H12" s="85"/>
      <c r="I12" s="86"/>
      <c r="J12" s="85"/>
      <c r="K12" s="86"/>
      <c r="L12" s="85"/>
      <c r="M12" s="86"/>
      <c r="N12" s="85"/>
      <c r="O12" s="86"/>
      <c r="P12" s="85"/>
      <c r="Q12" s="86"/>
      <c r="R12" s="85"/>
      <c r="S12" s="86"/>
      <c r="T12" s="85"/>
      <c r="U12" s="86"/>
    </row>
    <row r="13" spans="1:21" ht="25.5" customHeight="1">
      <c r="A13" s="126"/>
      <c r="B13" s="133" t="s">
        <v>27</v>
      </c>
      <c r="C13" s="134"/>
      <c r="D13" s="130">
        <v>4.8</v>
      </c>
      <c r="E13" s="86"/>
      <c r="F13" s="85"/>
      <c r="G13" s="86"/>
      <c r="H13" s="85"/>
      <c r="I13" s="86"/>
      <c r="J13" s="85"/>
      <c r="K13" s="86"/>
      <c r="L13" s="85"/>
      <c r="M13" s="86"/>
      <c r="N13" s="85"/>
      <c r="O13" s="86"/>
      <c r="P13" s="85"/>
      <c r="Q13" s="86"/>
      <c r="R13" s="85"/>
      <c r="S13" s="86"/>
      <c r="T13" s="85"/>
      <c r="U13" s="86"/>
    </row>
    <row r="14" spans="1:21" ht="24.75" customHeight="1" thickBot="1">
      <c r="A14" s="126"/>
      <c r="B14" s="135" t="s">
        <v>28</v>
      </c>
      <c r="C14" s="136"/>
      <c r="D14" s="124">
        <v>0</v>
      </c>
      <c r="E14" s="103"/>
      <c r="F14" s="102"/>
      <c r="G14" s="103"/>
      <c r="H14" s="102"/>
      <c r="I14" s="103"/>
      <c r="J14" s="102"/>
      <c r="K14" s="103"/>
      <c r="L14" s="102"/>
      <c r="M14" s="103"/>
      <c r="N14" s="102"/>
      <c r="O14" s="103"/>
      <c r="P14" s="102"/>
      <c r="Q14" s="103"/>
      <c r="R14" s="102"/>
      <c r="S14" s="103"/>
      <c r="T14" s="102"/>
      <c r="U14" s="103"/>
    </row>
    <row r="15" spans="1:21" ht="25.5" customHeight="1" thickBot="1">
      <c r="A15" s="127"/>
      <c r="B15" s="128" t="s">
        <v>29</v>
      </c>
      <c r="C15" s="129"/>
      <c r="D15" s="104">
        <f>SUM(D11:D14)</f>
        <v>14</v>
      </c>
      <c r="E15" s="105"/>
      <c r="F15" s="104">
        <f>SUM(F11:F14)</f>
        <v>0</v>
      </c>
      <c r="G15" s="105"/>
      <c r="H15" s="104">
        <f>SUM(H11:H14)</f>
        <v>0</v>
      </c>
      <c r="I15" s="105"/>
      <c r="J15" s="104">
        <f>SUM(J11:J14)</f>
        <v>0</v>
      </c>
      <c r="K15" s="105"/>
      <c r="L15" s="104">
        <f>SUM(L11:L14)</f>
        <v>0</v>
      </c>
      <c r="M15" s="105"/>
      <c r="N15" s="104">
        <f>SUM(N11:N14)</f>
        <v>0</v>
      </c>
      <c r="O15" s="105"/>
      <c r="P15" s="104">
        <f>SUM(P11:P14)</f>
        <v>0</v>
      </c>
      <c r="Q15" s="105"/>
      <c r="R15" s="104">
        <f>SUM(R11:R14)</f>
        <v>0</v>
      </c>
      <c r="S15" s="105"/>
      <c r="T15" s="104">
        <f>SUM(T11:T14)</f>
        <v>0</v>
      </c>
      <c r="U15" s="105"/>
    </row>
    <row r="16" spans="1:21" ht="32.25" customHeight="1" thickBot="1">
      <c r="A16" s="74" t="s">
        <v>30</v>
      </c>
      <c r="B16" s="75"/>
      <c r="C16" s="76"/>
      <c r="D16" s="106">
        <v>114</v>
      </c>
      <c r="E16" s="107"/>
      <c r="F16" s="108"/>
      <c r="G16" s="107"/>
      <c r="H16" s="108"/>
      <c r="I16" s="107"/>
      <c r="J16" s="108"/>
      <c r="K16" s="107"/>
      <c r="L16" s="108"/>
      <c r="M16" s="107"/>
      <c r="N16" s="108"/>
      <c r="O16" s="107"/>
      <c r="P16" s="108"/>
      <c r="Q16" s="107"/>
      <c r="R16" s="108"/>
      <c r="S16" s="107"/>
      <c r="T16" s="108"/>
      <c r="U16" s="107"/>
    </row>
    <row r="17" spans="1:21" ht="33.75" customHeight="1" thickBot="1">
      <c r="A17" s="119" t="s">
        <v>31</v>
      </c>
      <c r="B17" s="25"/>
      <c r="C17" s="39" t="s">
        <v>46</v>
      </c>
      <c r="D17" s="30" t="s">
        <v>45</v>
      </c>
      <c r="E17" s="30" t="s">
        <v>47</v>
      </c>
      <c r="F17" s="30" t="s">
        <v>45</v>
      </c>
      <c r="G17" s="30" t="s">
        <v>47</v>
      </c>
      <c r="H17" s="30" t="s">
        <v>45</v>
      </c>
      <c r="I17" s="30" t="s">
        <v>47</v>
      </c>
      <c r="J17" s="30" t="s">
        <v>45</v>
      </c>
      <c r="K17" s="30" t="s">
        <v>47</v>
      </c>
      <c r="L17" s="30" t="s">
        <v>45</v>
      </c>
      <c r="M17" s="30" t="s">
        <v>47</v>
      </c>
      <c r="N17" s="30" t="s">
        <v>45</v>
      </c>
      <c r="O17" s="30" t="s">
        <v>47</v>
      </c>
      <c r="P17" s="30" t="s">
        <v>45</v>
      </c>
      <c r="Q17" s="30" t="s">
        <v>47</v>
      </c>
      <c r="R17" s="30" t="s">
        <v>45</v>
      </c>
      <c r="S17" s="30" t="s">
        <v>47</v>
      </c>
      <c r="T17" s="30" t="s">
        <v>45</v>
      </c>
      <c r="U17" s="30" t="s">
        <v>47</v>
      </c>
    </row>
    <row r="18" spans="1:21" ht="24.75" customHeight="1">
      <c r="A18" s="120"/>
      <c r="B18" s="5" t="s">
        <v>37</v>
      </c>
      <c r="C18" s="40">
        <v>0.002</v>
      </c>
      <c r="D18" s="19"/>
      <c r="E18" s="31">
        <f>0.002*D18</f>
        <v>0</v>
      </c>
      <c r="F18" s="20"/>
      <c r="G18" s="34">
        <f>0.002*F18</f>
        <v>0</v>
      </c>
      <c r="H18" s="20"/>
      <c r="I18" s="34">
        <f>0.002*H18</f>
        <v>0</v>
      </c>
      <c r="J18" s="20"/>
      <c r="K18" s="34">
        <f>0.002*J18</f>
        <v>0</v>
      </c>
      <c r="L18" s="20"/>
      <c r="M18" s="34">
        <f aca="true" t="shared" si="0" ref="M18:U18">0.002*L18</f>
        <v>0</v>
      </c>
      <c r="N18" s="20"/>
      <c r="O18" s="34">
        <f t="shared" si="0"/>
        <v>0</v>
      </c>
      <c r="P18" s="20"/>
      <c r="Q18" s="34">
        <f t="shared" si="0"/>
        <v>0</v>
      </c>
      <c r="R18" s="20"/>
      <c r="S18" s="34">
        <f t="shared" si="0"/>
        <v>0</v>
      </c>
      <c r="T18" s="20"/>
      <c r="U18" s="34">
        <f t="shared" si="0"/>
        <v>0</v>
      </c>
    </row>
    <row r="19" spans="1:21" ht="30.75" customHeight="1">
      <c r="A19" s="120"/>
      <c r="B19" s="9" t="s">
        <v>38</v>
      </c>
      <c r="C19" s="41">
        <v>0.003</v>
      </c>
      <c r="D19" s="6"/>
      <c r="E19" s="32">
        <f>0.003*D19</f>
        <v>0</v>
      </c>
      <c r="F19" s="7"/>
      <c r="G19" s="35">
        <f>0.003*F19</f>
        <v>0</v>
      </c>
      <c r="H19" s="7"/>
      <c r="I19" s="35">
        <f>0.003*H19</f>
        <v>0</v>
      </c>
      <c r="J19" s="7"/>
      <c r="K19" s="35">
        <f>0.003*J19</f>
        <v>0</v>
      </c>
      <c r="L19" s="7"/>
      <c r="M19" s="35">
        <f aca="true" t="shared" si="1" ref="M19:U19">0.003*L19</f>
        <v>0</v>
      </c>
      <c r="N19" s="7"/>
      <c r="O19" s="35">
        <f t="shared" si="1"/>
        <v>0</v>
      </c>
      <c r="P19" s="7"/>
      <c r="Q19" s="35">
        <f t="shared" si="1"/>
        <v>0</v>
      </c>
      <c r="R19" s="7"/>
      <c r="S19" s="35">
        <f t="shared" si="1"/>
        <v>0</v>
      </c>
      <c r="T19" s="7"/>
      <c r="U19" s="35">
        <f t="shared" si="1"/>
        <v>0</v>
      </c>
    </row>
    <row r="20" spans="1:21" ht="30" customHeight="1">
      <c r="A20" s="120"/>
      <c r="B20" s="8" t="s">
        <v>39</v>
      </c>
      <c r="C20" s="41">
        <v>0.0046</v>
      </c>
      <c r="D20" s="6"/>
      <c r="E20" s="32">
        <f>0.0046*D20</f>
        <v>0</v>
      </c>
      <c r="F20" s="7"/>
      <c r="G20" s="35">
        <f>0.0046*F20</f>
        <v>0</v>
      </c>
      <c r="H20" s="7"/>
      <c r="I20" s="35">
        <f>0.0046*H20</f>
        <v>0</v>
      </c>
      <c r="J20" s="7"/>
      <c r="K20" s="35">
        <f>0.0046*J20</f>
        <v>0</v>
      </c>
      <c r="L20" s="7"/>
      <c r="M20" s="35">
        <f aca="true" t="shared" si="2" ref="M20:U20">0.0046*L20</f>
        <v>0</v>
      </c>
      <c r="N20" s="7"/>
      <c r="O20" s="35">
        <f t="shared" si="2"/>
        <v>0</v>
      </c>
      <c r="P20" s="7"/>
      <c r="Q20" s="35">
        <f t="shared" si="2"/>
        <v>0</v>
      </c>
      <c r="R20" s="7"/>
      <c r="S20" s="35">
        <f t="shared" si="2"/>
        <v>0</v>
      </c>
      <c r="T20" s="7"/>
      <c r="U20" s="35">
        <f t="shared" si="2"/>
        <v>0</v>
      </c>
    </row>
    <row r="21" spans="1:21" ht="25.5">
      <c r="A21" s="120"/>
      <c r="B21" s="8" t="s">
        <v>40</v>
      </c>
      <c r="C21" s="41">
        <v>0.003</v>
      </c>
      <c r="D21" s="6"/>
      <c r="E21" s="32">
        <f>0.003*D21</f>
        <v>0</v>
      </c>
      <c r="F21" s="7"/>
      <c r="G21" s="35">
        <f>0.003*F21</f>
        <v>0</v>
      </c>
      <c r="H21" s="7"/>
      <c r="I21" s="35">
        <f>0.003*H21</f>
        <v>0</v>
      </c>
      <c r="J21" s="7"/>
      <c r="K21" s="35">
        <f>0.003*J21</f>
        <v>0</v>
      </c>
      <c r="L21" s="7"/>
      <c r="M21" s="35">
        <f aca="true" t="shared" si="3" ref="M21:U21">0.003*L21</f>
        <v>0</v>
      </c>
      <c r="N21" s="7"/>
      <c r="O21" s="35">
        <f t="shared" si="3"/>
        <v>0</v>
      </c>
      <c r="P21" s="7"/>
      <c r="Q21" s="35">
        <f t="shared" si="3"/>
        <v>0</v>
      </c>
      <c r="R21" s="7"/>
      <c r="S21" s="35">
        <f t="shared" si="3"/>
        <v>0</v>
      </c>
      <c r="T21" s="7"/>
      <c r="U21" s="35">
        <f t="shared" si="3"/>
        <v>0</v>
      </c>
    </row>
    <row r="22" spans="1:21" ht="38.25">
      <c r="A22" s="120"/>
      <c r="B22" s="8" t="s">
        <v>41</v>
      </c>
      <c r="C22" s="41">
        <v>0.007</v>
      </c>
      <c r="D22" s="6"/>
      <c r="E22" s="32">
        <f>0.007*D22</f>
        <v>0</v>
      </c>
      <c r="F22" s="7"/>
      <c r="G22" s="35">
        <f>0.007*F22</f>
        <v>0</v>
      </c>
      <c r="H22" s="7"/>
      <c r="I22" s="35">
        <f>0.007*H22</f>
        <v>0</v>
      </c>
      <c r="J22" s="7"/>
      <c r="K22" s="35">
        <f>0.007*J22</f>
        <v>0</v>
      </c>
      <c r="L22" s="7"/>
      <c r="M22" s="35">
        <f aca="true" t="shared" si="4" ref="M22:U22">0.007*L22</f>
        <v>0</v>
      </c>
      <c r="N22" s="7"/>
      <c r="O22" s="35">
        <f t="shared" si="4"/>
        <v>0</v>
      </c>
      <c r="P22" s="7"/>
      <c r="Q22" s="35">
        <f t="shared" si="4"/>
        <v>0</v>
      </c>
      <c r="R22" s="7"/>
      <c r="S22" s="35">
        <f t="shared" si="4"/>
        <v>0</v>
      </c>
      <c r="T22" s="7"/>
      <c r="U22" s="35">
        <f t="shared" si="4"/>
        <v>0</v>
      </c>
    </row>
    <row r="23" spans="1:21" ht="41.25" customHeight="1">
      <c r="A23" s="120"/>
      <c r="B23" s="8" t="s">
        <v>43</v>
      </c>
      <c r="C23" s="41">
        <v>0.06</v>
      </c>
      <c r="D23" s="6"/>
      <c r="E23" s="32">
        <f>0.06*D23</f>
        <v>0</v>
      </c>
      <c r="F23" s="7"/>
      <c r="G23" s="35">
        <f>0.06*F23</f>
        <v>0</v>
      </c>
      <c r="H23" s="7"/>
      <c r="I23" s="35">
        <f>0.06*H23</f>
        <v>0</v>
      </c>
      <c r="J23" s="7"/>
      <c r="K23" s="35">
        <f>0.06*J23</f>
        <v>0</v>
      </c>
      <c r="L23" s="7"/>
      <c r="M23" s="35">
        <f aca="true" t="shared" si="5" ref="M23:U23">0.06*L23</f>
        <v>0</v>
      </c>
      <c r="N23" s="7"/>
      <c r="O23" s="35">
        <f t="shared" si="5"/>
        <v>0</v>
      </c>
      <c r="P23" s="7"/>
      <c r="Q23" s="35">
        <f t="shared" si="5"/>
        <v>0</v>
      </c>
      <c r="R23" s="7"/>
      <c r="S23" s="35">
        <f t="shared" si="5"/>
        <v>0</v>
      </c>
      <c r="T23" s="7"/>
      <c r="U23" s="35">
        <f t="shared" si="5"/>
        <v>0</v>
      </c>
    </row>
    <row r="24" spans="1:21" ht="19.5" customHeight="1">
      <c r="A24" s="120"/>
      <c r="B24" s="10" t="s">
        <v>42</v>
      </c>
      <c r="C24" s="41">
        <v>0.054</v>
      </c>
      <c r="D24" s="6"/>
      <c r="E24" s="32">
        <f>0.054*D24</f>
        <v>0</v>
      </c>
      <c r="F24" s="7"/>
      <c r="G24" s="35">
        <f>0.054*F24</f>
        <v>0</v>
      </c>
      <c r="H24" s="7"/>
      <c r="I24" s="35">
        <f>0.054*H24</f>
        <v>0</v>
      </c>
      <c r="J24" s="7"/>
      <c r="K24" s="35">
        <f>0.054*J24</f>
        <v>0</v>
      </c>
      <c r="L24" s="7"/>
      <c r="M24" s="35">
        <f aca="true" t="shared" si="6" ref="M24:U24">0.054*L24</f>
        <v>0</v>
      </c>
      <c r="N24" s="7"/>
      <c r="O24" s="35">
        <f t="shared" si="6"/>
        <v>0</v>
      </c>
      <c r="P24" s="7"/>
      <c r="Q24" s="35">
        <f t="shared" si="6"/>
        <v>0</v>
      </c>
      <c r="R24" s="7"/>
      <c r="S24" s="35">
        <f t="shared" si="6"/>
        <v>0</v>
      </c>
      <c r="T24" s="7"/>
      <c r="U24" s="35">
        <f t="shared" si="6"/>
        <v>0</v>
      </c>
    </row>
    <row r="25" spans="1:21" ht="19.5" customHeight="1">
      <c r="A25" s="120"/>
      <c r="B25" s="10" t="s">
        <v>44</v>
      </c>
      <c r="C25" s="41">
        <v>0.04</v>
      </c>
      <c r="D25" s="6"/>
      <c r="E25" s="32">
        <f>0.04*D25</f>
        <v>0</v>
      </c>
      <c r="F25" s="7"/>
      <c r="G25" s="35">
        <f>0.04*F25</f>
        <v>0</v>
      </c>
      <c r="H25" s="7"/>
      <c r="I25" s="35">
        <f>0.04*H25</f>
        <v>0</v>
      </c>
      <c r="J25" s="7"/>
      <c r="K25" s="35">
        <f>0.04*J25</f>
        <v>0</v>
      </c>
      <c r="L25" s="7"/>
      <c r="M25" s="35">
        <f aca="true" t="shared" si="7" ref="M25:U25">0.04*L25</f>
        <v>0</v>
      </c>
      <c r="N25" s="7"/>
      <c r="O25" s="35">
        <f t="shared" si="7"/>
        <v>0</v>
      </c>
      <c r="P25" s="7"/>
      <c r="Q25" s="35">
        <f t="shared" si="7"/>
        <v>0</v>
      </c>
      <c r="R25" s="7"/>
      <c r="S25" s="35">
        <f t="shared" si="7"/>
        <v>0</v>
      </c>
      <c r="T25" s="7"/>
      <c r="U25" s="35">
        <f t="shared" si="7"/>
        <v>0</v>
      </c>
    </row>
    <row r="26" spans="1:21" ht="21.75" customHeight="1">
      <c r="A26" s="120"/>
      <c r="B26" s="8" t="s">
        <v>49</v>
      </c>
      <c r="C26" s="41">
        <v>0.09</v>
      </c>
      <c r="D26" s="6"/>
      <c r="E26" s="32">
        <f>0.09*D26</f>
        <v>0</v>
      </c>
      <c r="F26" s="7"/>
      <c r="G26" s="35">
        <f>0.09*F26</f>
        <v>0</v>
      </c>
      <c r="H26" s="7"/>
      <c r="I26" s="35">
        <f>0.09*H26</f>
        <v>0</v>
      </c>
      <c r="J26" s="7"/>
      <c r="K26" s="35">
        <f>0.09*J26</f>
        <v>0</v>
      </c>
      <c r="L26" s="7"/>
      <c r="M26" s="35">
        <f aca="true" t="shared" si="8" ref="M26:U26">0.09*L26</f>
        <v>0</v>
      </c>
      <c r="N26" s="7"/>
      <c r="O26" s="35">
        <f t="shared" si="8"/>
        <v>0</v>
      </c>
      <c r="P26" s="7"/>
      <c r="Q26" s="35">
        <f t="shared" si="8"/>
        <v>0</v>
      </c>
      <c r="R26" s="7"/>
      <c r="S26" s="35">
        <f t="shared" si="8"/>
        <v>0</v>
      </c>
      <c r="T26" s="7"/>
      <c r="U26" s="35">
        <f t="shared" si="8"/>
        <v>0</v>
      </c>
    </row>
    <row r="27" spans="1:21" ht="24" customHeight="1">
      <c r="A27" s="120"/>
      <c r="B27" s="10" t="s">
        <v>50</v>
      </c>
      <c r="C27" s="41">
        <v>0.008</v>
      </c>
      <c r="D27" s="6"/>
      <c r="E27" s="32">
        <f>0.008*D27</f>
        <v>0</v>
      </c>
      <c r="F27" s="7"/>
      <c r="G27" s="35">
        <f>0.008*F27</f>
        <v>0</v>
      </c>
      <c r="H27" s="7"/>
      <c r="I27" s="35">
        <f>0.008*H27</f>
        <v>0</v>
      </c>
      <c r="J27" s="7"/>
      <c r="K27" s="35">
        <f>0.008*J27</f>
        <v>0</v>
      </c>
      <c r="L27" s="7"/>
      <c r="M27" s="35">
        <f aca="true" t="shared" si="9" ref="M27:U27">0.008*L27</f>
        <v>0</v>
      </c>
      <c r="N27" s="7"/>
      <c r="O27" s="35">
        <f t="shared" si="9"/>
        <v>0</v>
      </c>
      <c r="P27" s="7"/>
      <c r="Q27" s="35">
        <f t="shared" si="9"/>
        <v>0</v>
      </c>
      <c r="R27" s="7"/>
      <c r="S27" s="35">
        <f t="shared" si="9"/>
        <v>0</v>
      </c>
      <c r="T27" s="7"/>
      <c r="U27" s="35">
        <f t="shared" si="9"/>
        <v>0</v>
      </c>
    </row>
    <row r="28" spans="1:21" ht="21" customHeight="1">
      <c r="A28" s="120"/>
      <c r="B28" s="10" t="s">
        <v>51</v>
      </c>
      <c r="C28" s="41">
        <v>0.002</v>
      </c>
      <c r="D28" s="6"/>
      <c r="E28" s="32">
        <f>0.002*D28</f>
        <v>0</v>
      </c>
      <c r="F28" s="7"/>
      <c r="G28" s="35">
        <f>0.002*F28</f>
        <v>0</v>
      </c>
      <c r="H28" s="7"/>
      <c r="I28" s="35">
        <f>0.002*H28</f>
        <v>0</v>
      </c>
      <c r="J28" s="7"/>
      <c r="K28" s="35">
        <f>0.002*J28</f>
        <v>0</v>
      </c>
      <c r="L28" s="7"/>
      <c r="M28" s="35">
        <f aca="true" t="shared" si="10" ref="M28:U28">0.002*L28</f>
        <v>0</v>
      </c>
      <c r="N28" s="7"/>
      <c r="O28" s="35">
        <f t="shared" si="10"/>
        <v>0</v>
      </c>
      <c r="P28" s="7"/>
      <c r="Q28" s="35">
        <f t="shared" si="10"/>
        <v>0</v>
      </c>
      <c r="R28" s="7"/>
      <c r="S28" s="35">
        <f t="shared" si="10"/>
        <v>0</v>
      </c>
      <c r="T28" s="7"/>
      <c r="U28" s="35">
        <f t="shared" si="10"/>
        <v>0</v>
      </c>
    </row>
    <row r="29" spans="1:21" ht="20.25" customHeight="1">
      <c r="A29" s="120"/>
      <c r="B29" s="10" t="s">
        <v>52</v>
      </c>
      <c r="C29" s="41">
        <v>0.0015</v>
      </c>
      <c r="D29" s="6"/>
      <c r="E29" s="32">
        <f>0.0015*D29</f>
        <v>0</v>
      </c>
      <c r="F29" s="7"/>
      <c r="G29" s="35">
        <f>0.0015*F29</f>
        <v>0</v>
      </c>
      <c r="H29" s="7"/>
      <c r="I29" s="35">
        <f>0.0015*H29</f>
        <v>0</v>
      </c>
      <c r="J29" s="7"/>
      <c r="K29" s="35">
        <f>0.0015*J29</f>
        <v>0</v>
      </c>
      <c r="L29" s="7"/>
      <c r="M29" s="35">
        <f aca="true" t="shared" si="11" ref="M29:U29">0.0015*L29</f>
        <v>0</v>
      </c>
      <c r="N29" s="7"/>
      <c r="O29" s="35">
        <f t="shared" si="11"/>
        <v>0</v>
      </c>
      <c r="P29" s="7"/>
      <c r="Q29" s="35">
        <f t="shared" si="11"/>
        <v>0</v>
      </c>
      <c r="R29" s="7"/>
      <c r="S29" s="35">
        <f t="shared" si="11"/>
        <v>0</v>
      </c>
      <c r="T29" s="7"/>
      <c r="U29" s="35">
        <f t="shared" si="11"/>
        <v>0</v>
      </c>
    </row>
    <row r="30" spans="1:21" ht="15">
      <c r="A30" s="120"/>
      <c r="B30" s="26" t="s">
        <v>32</v>
      </c>
      <c r="C30" s="37"/>
      <c r="D30" s="3"/>
      <c r="E30" s="32"/>
      <c r="F30" s="1"/>
      <c r="G30" s="35"/>
      <c r="H30" s="1"/>
      <c r="I30" s="35"/>
      <c r="J30" s="1"/>
      <c r="K30" s="35"/>
      <c r="L30" s="1"/>
      <c r="M30" s="35"/>
      <c r="N30" s="1"/>
      <c r="O30" s="35"/>
      <c r="P30" s="1"/>
      <c r="Q30" s="35"/>
      <c r="R30" s="1"/>
      <c r="S30" s="35"/>
      <c r="T30" s="1"/>
      <c r="U30" s="35"/>
    </row>
    <row r="31" spans="1:21" ht="15">
      <c r="A31" s="120"/>
      <c r="B31" s="26"/>
      <c r="C31" s="37"/>
      <c r="D31" s="3"/>
      <c r="E31" s="32"/>
      <c r="F31" s="1"/>
      <c r="G31" s="35"/>
      <c r="H31" s="1"/>
      <c r="I31" s="35"/>
      <c r="J31" s="1"/>
      <c r="K31" s="35"/>
      <c r="L31" s="1"/>
      <c r="M31" s="35"/>
      <c r="N31" s="1"/>
      <c r="O31" s="35"/>
      <c r="P31" s="1"/>
      <c r="Q31" s="35"/>
      <c r="R31" s="1"/>
      <c r="S31" s="35"/>
      <c r="T31" s="1"/>
      <c r="U31" s="35"/>
    </row>
    <row r="32" spans="1:21" ht="15">
      <c r="A32" s="120"/>
      <c r="B32" s="26"/>
      <c r="C32" s="37"/>
      <c r="D32" s="3"/>
      <c r="E32" s="32"/>
      <c r="F32" s="1"/>
      <c r="G32" s="35"/>
      <c r="H32" s="1"/>
      <c r="I32" s="35"/>
      <c r="J32" s="1"/>
      <c r="K32" s="35"/>
      <c r="L32" s="1"/>
      <c r="M32" s="35"/>
      <c r="N32" s="1"/>
      <c r="O32" s="35"/>
      <c r="P32" s="1"/>
      <c r="Q32" s="35"/>
      <c r="R32" s="1"/>
      <c r="S32" s="35"/>
      <c r="T32" s="1"/>
      <c r="U32" s="35"/>
    </row>
    <row r="33" spans="1:21" ht="15">
      <c r="A33" s="120"/>
      <c r="B33" s="26"/>
      <c r="C33" s="37"/>
      <c r="D33" s="3"/>
      <c r="E33" s="32"/>
      <c r="F33" s="1"/>
      <c r="G33" s="35"/>
      <c r="H33" s="1"/>
      <c r="I33" s="35"/>
      <c r="J33" s="1"/>
      <c r="K33" s="35"/>
      <c r="L33" s="1"/>
      <c r="M33" s="35"/>
      <c r="N33" s="1"/>
      <c r="O33" s="35"/>
      <c r="P33" s="1"/>
      <c r="Q33" s="35"/>
      <c r="R33" s="1"/>
      <c r="S33" s="35"/>
      <c r="T33" s="1"/>
      <c r="U33" s="35"/>
    </row>
    <row r="34" spans="1:21" ht="15">
      <c r="A34" s="120"/>
      <c r="B34" s="26"/>
      <c r="C34" s="37"/>
      <c r="D34" s="3"/>
      <c r="E34" s="32"/>
      <c r="F34" s="1"/>
      <c r="G34" s="35"/>
      <c r="H34" s="1"/>
      <c r="I34" s="35"/>
      <c r="J34" s="1"/>
      <c r="K34" s="35"/>
      <c r="L34" s="1"/>
      <c r="M34" s="35"/>
      <c r="N34" s="1"/>
      <c r="O34" s="35"/>
      <c r="P34" s="1"/>
      <c r="Q34" s="35"/>
      <c r="R34" s="1"/>
      <c r="S34" s="35"/>
      <c r="T34" s="1"/>
      <c r="U34" s="35"/>
    </row>
    <row r="35" spans="1:21" ht="15">
      <c r="A35" s="120"/>
      <c r="B35" s="26"/>
      <c r="C35" s="37"/>
      <c r="D35" s="3"/>
      <c r="E35" s="32"/>
      <c r="F35" s="1"/>
      <c r="G35" s="35"/>
      <c r="H35" s="1"/>
      <c r="I35" s="35"/>
      <c r="J35" s="1"/>
      <c r="K35" s="35"/>
      <c r="L35" s="1"/>
      <c r="M35" s="35"/>
      <c r="N35" s="1"/>
      <c r="O35" s="35"/>
      <c r="P35" s="1"/>
      <c r="Q35" s="35"/>
      <c r="R35" s="1"/>
      <c r="S35" s="35"/>
      <c r="T35" s="1"/>
      <c r="U35" s="35"/>
    </row>
    <row r="36" spans="1:21" ht="15">
      <c r="A36" s="120"/>
      <c r="B36" s="26"/>
      <c r="C36" s="37"/>
      <c r="D36" s="3"/>
      <c r="E36" s="32"/>
      <c r="F36" s="1"/>
      <c r="G36" s="35"/>
      <c r="H36" s="1"/>
      <c r="I36" s="35"/>
      <c r="J36" s="1"/>
      <c r="K36" s="35"/>
      <c r="L36" s="1"/>
      <c r="M36" s="35"/>
      <c r="N36" s="1"/>
      <c r="O36" s="35"/>
      <c r="P36" s="1"/>
      <c r="Q36" s="35"/>
      <c r="R36" s="1"/>
      <c r="S36" s="35"/>
      <c r="T36" s="1"/>
      <c r="U36" s="35"/>
    </row>
    <row r="37" spans="1:21" ht="15">
      <c r="A37" s="120"/>
      <c r="B37" s="26"/>
      <c r="C37" s="37"/>
      <c r="D37" s="3"/>
      <c r="E37" s="32"/>
      <c r="F37" s="1"/>
      <c r="G37" s="35"/>
      <c r="H37" s="1"/>
      <c r="I37" s="35"/>
      <c r="J37" s="1"/>
      <c r="K37" s="35"/>
      <c r="L37" s="1"/>
      <c r="M37" s="35"/>
      <c r="N37" s="1"/>
      <c r="O37" s="35"/>
      <c r="P37" s="1"/>
      <c r="Q37" s="35"/>
      <c r="R37" s="1"/>
      <c r="S37" s="35"/>
      <c r="T37" s="1"/>
      <c r="U37" s="35"/>
    </row>
    <row r="38" spans="1:21" ht="15">
      <c r="A38" s="120"/>
      <c r="B38" s="26"/>
      <c r="C38" s="37"/>
      <c r="D38" s="3"/>
      <c r="E38" s="32"/>
      <c r="F38" s="1"/>
      <c r="G38" s="35"/>
      <c r="H38" s="1"/>
      <c r="I38" s="35"/>
      <c r="J38" s="1"/>
      <c r="K38" s="35"/>
      <c r="L38" s="1"/>
      <c r="M38" s="35"/>
      <c r="N38" s="1"/>
      <c r="O38" s="35"/>
      <c r="P38" s="1"/>
      <c r="Q38" s="35"/>
      <c r="R38" s="1"/>
      <c r="S38" s="35"/>
      <c r="T38" s="1"/>
      <c r="U38" s="35"/>
    </row>
    <row r="39" spans="1:21" ht="15">
      <c r="A39" s="120"/>
      <c r="B39" s="26"/>
      <c r="C39" s="37"/>
      <c r="D39" s="3"/>
      <c r="E39" s="32"/>
      <c r="F39" s="1"/>
      <c r="G39" s="35"/>
      <c r="H39" s="1"/>
      <c r="I39" s="35"/>
      <c r="J39" s="1"/>
      <c r="K39" s="35"/>
      <c r="L39" s="1"/>
      <c r="M39" s="35"/>
      <c r="N39" s="1"/>
      <c r="O39" s="35"/>
      <c r="P39" s="1"/>
      <c r="Q39" s="35"/>
      <c r="R39" s="1"/>
      <c r="S39" s="35"/>
      <c r="T39" s="1"/>
      <c r="U39" s="35"/>
    </row>
    <row r="40" spans="1:21" ht="15.75" thickBot="1">
      <c r="A40" s="120"/>
      <c r="B40" s="27"/>
      <c r="C40" s="38"/>
      <c r="D40" s="3"/>
      <c r="E40" s="33"/>
      <c r="F40" s="1"/>
      <c r="G40" s="36"/>
      <c r="H40" s="1"/>
      <c r="I40" s="36"/>
      <c r="J40" s="1"/>
      <c r="K40" s="36"/>
      <c r="L40" s="1"/>
      <c r="M40" s="36"/>
      <c r="N40" s="1"/>
      <c r="O40" s="36"/>
      <c r="P40" s="1"/>
      <c r="Q40" s="36"/>
      <c r="R40" s="1"/>
      <c r="S40" s="36"/>
      <c r="T40" s="1"/>
      <c r="U40" s="36"/>
    </row>
    <row r="41" spans="1:21" ht="23.25" customHeight="1" thickBot="1">
      <c r="A41" s="121"/>
      <c r="B41" s="122" t="s">
        <v>48</v>
      </c>
      <c r="C41" s="123"/>
      <c r="D41" s="28"/>
      <c r="E41" s="29">
        <f>SUM(E18:E40)</f>
        <v>0</v>
      </c>
      <c r="F41" s="28"/>
      <c r="G41" s="29">
        <f>SUM(G18:G40)</f>
        <v>0</v>
      </c>
      <c r="H41" s="28"/>
      <c r="I41" s="29">
        <f>SUM(I18:I40)</f>
        <v>0</v>
      </c>
      <c r="J41" s="28"/>
      <c r="K41" s="29">
        <f>SUM(K18:K40)</f>
        <v>0</v>
      </c>
      <c r="L41" s="28"/>
      <c r="M41" s="29">
        <f>SUM(M18:M40)</f>
        <v>0</v>
      </c>
      <c r="N41" s="28"/>
      <c r="O41" s="29">
        <f>SUM(O18:O40)</f>
        <v>0</v>
      </c>
      <c r="P41" s="28"/>
      <c r="Q41" s="29">
        <f>SUM(Q18:Q40)</f>
        <v>0</v>
      </c>
      <c r="R41" s="28"/>
      <c r="S41" s="29">
        <f>SUM(S18:S40)</f>
        <v>0</v>
      </c>
      <c r="T41" s="28"/>
      <c r="U41" s="29">
        <f>SUM(U18:U40)</f>
        <v>0</v>
      </c>
    </row>
    <row r="42" spans="1:21" ht="19.5" customHeight="1" thickBot="1">
      <c r="A42" s="109" t="s">
        <v>33</v>
      </c>
      <c r="B42" s="110"/>
      <c r="C42" s="111"/>
      <c r="D42" s="17"/>
      <c r="E42" s="12">
        <f>D16-E41</f>
        <v>114</v>
      </c>
      <c r="F42" s="14"/>
      <c r="G42" s="12">
        <f>F16-G41</f>
        <v>0</v>
      </c>
      <c r="H42" s="14"/>
      <c r="I42" s="12">
        <f>H16-I41</f>
        <v>0</v>
      </c>
      <c r="J42" s="14"/>
      <c r="K42" s="12">
        <f>J16-K41</f>
        <v>0</v>
      </c>
      <c r="L42" s="14"/>
      <c r="M42" s="12">
        <f>L16-M41</f>
        <v>0</v>
      </c>
      <c r="N42" s="14"/>
      <c r="O42" s="12">
        <f>N16-O41</f>
        <v>0</v>
      </c>
      <c r="P42" s="14"/>
      <c r="Q42" s="24">
        <f>P16-Q41</f>
        <v>0</v>
      </c>
      <c r="R42" s="14"/>
      <c r="S42" s="12">
        <f>R16-S41</f>
        <v>0</v>
      </c>
      <c r="T42" s="14"/>
      <c r="U42" s="12">
        <f>T16-U41</f>
        <v>0</v>
      </c>
    </row>
    <row r="43" spans="1:21" ht="25.5" customHeight="1" thickBot="1">
      <c r="A43" s="112" t="s">
        <v>34</v>
      </c>
      <c r="B43" s="113"/>
      <c r="C43" s="114"/>
      <c r="D43" s="22"/>
      <c r="E43" s="13">
        <f>E42/D9</f>
        <v>0.17404580152671756</v>
      </c>
      <c r="F43" s="15"/>
      <c r="G43" s="13" t="e">
        <f>G42/F9</f>
        <v>#DIV/0!</v>
      </c>
      <c r="H43" s="15"/>
      <c r="I43" s="13" t="e">
        <f>I42/H9</f>
        <v>#DIV/0!</v>
      </c>
      <c r="J43" s="15"/>
      <c r="K43" s="13" t="e">
        <f>K42/J9</f>
        <v>#DIV/0!</v>
      </c>
      <c r="L43" s="15"/>
      <c r="M43" s="13" t="e">
        <f>M42/L9</f>
        <v>#DIV/0!</v>
      </c>
      <c r="N43" s="15"/>
      <c r="O43" s="13" t="e">
        <f>O42/N9</f>
        <v>#DIV/0!</v>
      </c>
      <c r="P43" s="15"/>
      <c r="Q43" s="13" t="e">
        <f>Q42/P9</f>
        <v>#DIV/0!</v>
      </c>
      <c r="R43" s="15"/>
      <c r="S43" s="13" t="e">
        <f>S42/R9</f>
        <v>#DIV/0!</v>
      </c>
      <c r="T43" s="15"/>
      <c r="U43" s="13" t="e">
        <f>U42/T9</f>
        <v>#DIV/0!</v>
      </c>
    </row>
    <row r="44" spans="1:21" ht="30.75" customHeight="1" thickBot="1">
      <c r="A44" s="115" t="s">
        <v>35</v>
      </c>
      <c r="B44" s="116"/>
      <c r="C44" s="117"/>
      <c r="D44" s="23"/>
      <c r="E44" s="11">
        <f>E43*1.8/0.65*D9</f>
        <v>315.69230769230774</v>
      </c>
      <c r="F44" s="16"/>
      <c r="G44" s="18" t="e">
        <f>G43*1.8/0.65*F9</f>
        <v>#DIV/0!</v>
      </c>
      <c r="H44" s="16"/>
      <c r="I44" s="18" t="e">
        <f>I43*1.8/0.65*H9</f>
        <v>#DIV/0!</v>
      </c>
      <c r="J44" s="16"/>
      <c r="K44" s="18" t="e">
        <f>K43*1.8/0.65*J9</f>
        <v>#DIV/0!</v>
      </c>
      <c r="L44" s="16"/>
      <c r="M44" s="18" t="e">
        <f>M43*1.8/0.65*L9</f>
        <v>#DIV/0!</v>
      </c>
      <c r="N44" s="16"/>
      <c r="O44" s="18" t="e">
        <f>O43*1.8/0.65*N9</f>
        <v>#DIV/0!</v>
      </c>
      <c r="P44" s="16"/>
      <c r="Q44" s="18" t="e">
        <f>Q43*1.8/0.65*P9</f>
        <v>#DIV/0!</v>
      </c>
      <c r="R44" s="16"/>
      <c r="S44" s="18" t="e">
        <f>S43*1.8/0.65*R9</f>
        <v>#DIV/0!</v>
      </c>
      <c r="T44" s="16"/>
      <c r="U44" s="18" t="e">
        <f>U43*1.8/0.65*T9</f>
        <v>#DIV/0!</v>
      </c>
    </row>
    <row r="50" ht="15.75" thickBot="1"/>
    <row r="51" ht="15.75" thickBot="1">
      <c r="C51" s="21"/>
    </row>
  </sheetData>
  <sheetProtection password="CA3F" sheet="1" objects="1" scenarios="1"/>
  <mergeCells count="150">
    <mergeCell ref="H14:I14"/>
    <mergeCell ref="B11:C11"/>
    <mergeCell ref="B12:C12"/>
    <mergeCell ref="B13:C13"/>
    <mergeCell ref="B14:C14"/>
    <mergeCell ref="H11:I11"/>
    <mergeCell ref="D12:E12"/>
    <mergeCell ref="D11:E11"/>
    <mergeCell ref="F11:G11"/>
    <mergeCell ref="A17:A41"/>
    <mergeCell ref="B41:C41"/>
    <mergeCell ref="D14:E14"/>
    <mergeCell ref="F14:G14"/>
    <mergeCell ref="A11:A15"/>
    <mergeCell ref="B15:C15"/>
    <mergeCell ref="D13:E13"/>
    <mergeCell ref="F13:G13"/>
    <mergeCell ref="A42:C42"/>
    <mergeCell ref="A43:C43"/>
    <mergeCell ref="A44:C44"/>
    <mergeCell ref="P16:Q16"/>
    <mergeCell ref="R16:S16"/>
    <mergeCell ref="P15:Q15"/>
    <mergeCell ref="R15:S15"/>
    <mergeCell ref="F15:G15"/>
    <mergeCell ref="H15:I15"/>
    <mergeCell ref="T12:U12"/>
    <mergeCell ref="T15:U15"/>
    <mergeCell ref="D16:E16"/>
    <mergeCell ref="F16:G16"/>
    <mergeCell ref="H16:I16"/>
    <mergeCell ref="J16:K16"/>
    <mergeCell ref="L16:M16"/>
    <mergeCell ref="N16:O16"/>
    <mergeCell ref="D15:E15"/>
    <mergeCell ref="T16:U16"/>
    <mergeCell ref="T14:U14"/>
    <mergeCell ref="L13:M13"/>
    <mergeCell ref="N13:O13"/>
    <mergeCell ref="J14:K14"/>
    <mergeCell ref="L14:M14"/>
    <mergeCell ref="N14:O14"/>
    <mergeCell ref="P14:Q14"/>
    <mergeCell ref="P13:Q13"/>
    <mergeCell ref="R13:S13"/>
    <mergeCell ref="T13:U13"/>
    <mergeCell ref="R14:S14"/>
    <mergeCell ref="N11:O11"/>
    <mergeCell ref="J15:K15"/>
    <mergeCell ref="L15:M15"/>
    <mergeCell ref="N15:O15"/>
    <mergeCell ref="L12:M12"/>
    <mergeCell ref="N12:O12"/>
    <mergeCell ref="P12:Q12"/>
    <mergeCell ref="R12:S12"/>
    <mergeCell ref="J12:K12"/>
    <mergeCell ref="R11:S11"/>
    <mergeCell ref="T11:U11"/>
    <mergeCell ref="L11:M11"/>
    <mergeCell ref="J11:K11"/>
    <mergeCell ref="T10:U10"/>
    <mergeCell ref="D9:E9"/>
    <mergeCell ref="F9:G9"/>
    <mergeCell ref="H9:I9"/>
    <mergeCell ref="J9:K9"/>
    <mergeCell ref="L9:M9"/>
    <mergeCell ref="R9:S9"/>
    <mergeCell ref="T9:U9"/>
    <mergeCell ref="A9:C9"/>
    <mergeCell ref="A10:C10"/>
    <mergeCell ref="P10:Q10"/>
    <mergeCell ref="R10:S10"/>
    <mergeCell ref="D10:E10"/>
    <mergeCell ref="F10:G10"/>
    <mergeCell ref="H10:I10"/>
    <mergeCell ref="J10:K10"/>
    <mergeCell ref="L10:M10"/>
    <mergeCell ref="N10:O10"/>
    <mergeCell ref="F12:G12"/>
    <mergeCell ref="P9:Q9"/>
    <mergeCell ref="N9:O9"/>
    <mergeCell ref="J13:K13"/>
    <mergeCell ref="P11:Q11"/>
    <mergeCell ref="H12:I12"/>
    <mergeCell ref="H13:I13"/>
    <mergeCell ref="T5:U5"/>
    <mergeCell ref="H8:I8"/>
    <mergeCell ref="N8:O8"/>
    <mergeCell ref="F7:G7"/>
    <mergeCell ref="H7:I7"/>
    <mergeCell ref="J7:K7"/>
    <mergeCell ref="L7:M7"/>
    <mergeCell ref="N7:O7"/>
    <mergeCell ref="J8:K8"/>
    <mergeCell ref="L8:M8"/>
    <mergeCell ref="R4:S4"/>
    <mergeCell ref="T4:U4"/>
    <mergeCell ref="D5:E5"/>
    <mergeCell ref="F5:G5"/>
    <mergeCell ref="H5:I5"/>
    <mergeCell ref="J5:K5"/>
    <mergeCell ref="L5:M5"/>
    <mergeCell ref="N5:O5"/>
    <mergeCell ref="P5:Q5"/>
    <mergeCell ref="R5:S5"/>
    <mergeCell ref="R3:S3"/>
    <mergeCell ref="T3:U3"/>
    <mergeCell ref="A16:C16"/>
    <mergeCell ref="B8:C8"/>
    <mergeCell ref="D8:E8"/>
    <mergeCell ref="F8:G8"/>
    <mergeCell ref="B5:C5"/>
    <mergeCell ref="B6:C6"/>
    <mergeCell ref="L6:M6"/>
    <mergeCell ref="N6:O6"/>
    <mergeCell ref="H6:I6"/>
    <mergeCell ref="J6:K6"/>
    <mergeCell ref="R6:S6"/>
    <mergeCell ref="T6:U6"/>
    <mergeCell ref="R8:S8"/>
    <mergeCell ref="T8:U8"/>
    <mergeCell ref="B7:C7"/>
    <mergeCell ref="P7:Q7"/>
    <mergeCell ref="R7:S7"/>
    <mergeCell ref="T7:U7"/>
    <mergeCell ref="P3:Q3"/>
    <mergeCell ref="J3:K3"/>
    <mergeCell ref="L3:M3"/>
    <mergeCell ref="P8:Q8"/>
    <mergeCell ref="J4:K4"/>
    <mergeCell ref="L4:M4"/>
    <mergeCell ref="N4:O4"/>
    <mergeCell ref="P4:Q4"/>
    <mergeCell ref="H4:I4"/>
    <mergeCell ref="P6:Q6"/>
    <mergeCell ref="D7:E7"/>
    <mergeCell ref="A1:U1"/>
    <mergeCell ref="D2:U2"/>
    <mergeCell ref="A3:B3"/>
    <mergeCell ref="D3:E3"/>
    <mergeCell ref="F3:G3"/>
    <mergeCell ref="H3:I3"/>
    <mergeCell ref="N3:O3"/>
    <mergeCell ref="A2:C2"/>
    <mergeCell ref="A4:A8"/>
    <mergeCell ref="D4:E4"/>
    <mergeCell ref="F4:G4"/>
    <mergeCell ref="D6:E6"/>
    <mergeCell ref="F6:G6"/>
    <mergeCell ref="B4:C4"/>
  </mergeCells>
  <printOptions/>
  <pageMargins left="0.7" right="0.7" top="0.75" bottom="0.75" header="0.3" footer="0.3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2014-02-24T14:44:38Z</cp:lastPrinted>
  <dcterms:created xsi:type="dcterms:W3CDTF">2006-09-16T00:00:00Z</dcterms:created>
  <dcterms:modified xsi:type="dcterms:W3CDTF">2014-02-24T14:45:59Z</dcterms:modified>
  <cp:category/>
  <cp:version/>
  <cp:contentType/>
  <cp:contentStatus/>
</cp:coreProperties>
</file>